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/>
  </bookViews>
  <sheets>
    <sheet name="1кв" sheetId="25" r:id="rId1"/>
    <sheet name="отчет" sheetId="26" r:id="rId2"/>
  </sheets>
  <definedNames>
    <definedName name="_xlnm.Print_Area" localSheetId="0">'1кв'!$A$1:$E$54</definedName>
    <definedName name="_xlnm.Print_Area" localSheetId="1">отчет!$A$1:$C$43</definedName>
  </definedNames>
  <calcPr calcId="152511"/>
</workbook>
</file>

<file path=xl/calcChain.xml><?xml version="1.0" encoding="utf-8"?>
<calcChain xmlns="http://schemas.openxmlformats.org/spreadsheetml/2006/main">
  <c r="E33" i="25" l="1"/>
  <c r="E31" i="25"/>
  <c r="C30" i="26" l="1"/>
  <c r="C29" i="26"/>
  <c r="C28" i="26"/>
  <c r="C23" i="26"/>
  <c r="C18" i="26"/>
  <c r="C19" i="26"/>
  <c r="C20" i="26"/>
  <c r="C21" i="26"/>
  <c r="C22" i="26"/>
  <c r="C24" i="26"/>
  <c r="C14" i="26"/>
  <c r="C13" i="26"/>
  <c r="C6" i="26"/>
  <c r="C38" i="26"/>
  <c r="C15" i="26" l="1"/>
  <c r="C26" i="26"/>
  <c r="E23" i="25"/>
  <c r="E22" i="25"/>
  <c r="C17" i="26" s="1"/>
  <c r="C32" i="26" s="1"/>
  <c r="C33" i="26" l="1"/>
  <c r="B53" i="25"/>
  <c r="B54" i="25" l="1"/>
</calcChain>
</file>

<file path=xl/sharedStrings.xml><?xml version="1.0" encoding="utf-8"?>
<sst xmlns="http://schemas.openxmlformats.org/spreadsheetml/2006/main" count="116" uniqueCount="93">
  <si>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</si>
  <si>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</si>
  <si>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</si>
  <si>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</si>
  <si>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</si>
  <si>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</si>
  <si>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</si>
  <si>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</si>
  <si>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</si>
  <si>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</si>
  <si>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</si>
  <si>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</si>
  <si>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</si>
  <si>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</si>
  <si>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</si>
  <si>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</si>
  <si>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</si>
  <si>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</si>
  <si>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</si>
  <si>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</si>
  <si>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</si>
  <si>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</si>
  <si>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</si>
  <si>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</si>
  <si>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</si>
  <si>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</si>
  <si>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</si>
  <si>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</si>
  <si>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</si>
  <si>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</si>
  <si>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</si>
  <si>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</si>
  <si>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</si>
  <si>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</si>
  <si>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</si>
  <si>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</si>
  <si>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</si>
  <si>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</si>
  <si>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</si>
  <si>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</si>
  <si>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</si>
  <si>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</si>
  <si>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</si>
  <si>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</si>
  <si>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</si>
  <si>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</si>
  <si>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</si>
  <si>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</si>
  <si>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</si>
  <si>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Дератизация, дезинскеция</t>
  </si>
  <si>
    <t>по заявке</t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</si>
  <si>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</si>
  <si>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</si>
  <si>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</si>
  <si>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</si>
  <si>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</si>
  <si>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</si>
  <si>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</si>
  <si>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</si>
  <si>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</si>
  <si>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</si>
  <si>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Стоимость материалов</t>
  </si>
  <si>
    <t>работы по договору, всего</t>
  </si>
  <si>
    <t>Итого расходов</t>
  </si>
  <si>
    <t>Остаток средств на 01.01.2025</t>
  </si>
  <si>
    <t>Справочно: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</si>
  <si>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</si>
  <si>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</si>
  <si>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</si>
  <si>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</si>
  <si>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</si>
  <si>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</si>
  <si>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</si>
  <si>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Деповская, д. 2В</t>
  </si>
  <si>
    <t>НА ЛИЦЕВОМ СЧЕТЕ  ЗА  период  с 01.01.2024 г. по 31.12.2024 г.</t>
  </si>
  <si>
    <t>Задолженность населения по оплате на 01.01.2024 г.</t>
  </si>
  <si>
    <t>Начислено всего 505223,06</t>
  </si>
  <si>
    <t>* горячая вода на СОИ - 20754,94</t>
  </si>
  <si>
    <t>* водоотведение на СОИ- 5357,05</t>
  </si>
  <si>
    <t xml:space="preserve">* холодная вода на СОИ - </t>
  </si>
  <si>
    <t>* электроэнергия на СОИ- 10045,23</t>
  </si>
  <si>
    <t xml:space="preserve">   * Устройство навесов на приямки -4шт(смета)</t>
  </si>
  <si>
    <t xml:space="preserve">   * Оборудование укрытия инвентарем</t>
  </si>
  <si>
    <t xml:space="preserve">   * Ремонт освещения (смета)</t>
  </si>
  <si>
    <t>Непредвиденные работы 0 ч/ч</t>
  </si>
  <si>
    <t>за 1 квартал 2025 года</t>
  </si>
  <si>
    <t>31.03.2025 г</t>
  </si>
  <si>
    <t>Испытания эл.сетей</t>
  </si>
  <si>
    <t>Замена стояков ГВС И ХВС (кв.1,3,21,117/118)</t>
  </si>
  <si>
    <t>январь</t>
  </si>
  <si>
    <t>ч/ч</t>
  </si>
  <si>
    <t xml:space="preserve">           2. Всего за период с "01" 01 2025 г. по "31" 03 2025 г. выполнено работ (оказано услуг) на общую сумму сто семьдесят семь тысяч триста двадцать два рубля 94 копейки.</t>
  </si>
  <si>
    <t>Предъявлено населению 126297,59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</si>
</sst>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 applyAlignment="1"/>
    <xf numFmtId="0" fontId="3" fillId="0" borderId="0" xfId="0" applyFont="1" applyAlignment="1"/>
    <xf numFmtId="43" fontId="0" fillId="0" borderId="0" xfId="0" applyNumberForma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166" fontId="4" fillId="0" borderId="1" xfId="1" applyNumberFormat="1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topLeftCell="A22" zoomScaleSheetLayoutView="100" workbookViewId="0">
      <selection activeCell="B25" sqref="B25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68" t="s">
        <v>9</v>
      </c>
      <c r="B1" s="68"/>
      <c r="C1" s="68"/>
      <c r="D1" s="68"/>
      <c r="E1" s="68"/>
    </row>
    <row r="2" spans="1:5" ht="30" customHeight="1" x14ac:dyDescent="0.25">
      <c r="A2" s="69" t="s">
        <v>10</v>
      </c>
      <c r="B2" s="70"/>
      <c r="C2" s="70"/>
      <c r="D2" s="70"/>
      <c r="E2" s="70"/>
    </row>
    <row r="3" spans="1:5" x14ac:dyDescent="0.25">
      <c r="A3" s="71" t="s">
        <v>85</v>
      </c>
      <c r="B3" s="71"/>
      <c r="C3" s="71"/>
      <c r="D3" s="71"/>
      <c r="E3" s="71"/>
    </row>
    <row r="4" spans="1:5" s="1" customFormat="1" ht="15.6" customHeight="1" x14ac:dyDescent="0.25">
      <c r="A4" s="31" t="s">
        <v>11</v>
      </c>
      <c r="B4" s="4"/>
      <c r="C4" s="4"/>
      <c r="D4" s="34"/>
      <c r="E4" s="33" t="s">
        <v>86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20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42</v>
      </c>
      <c r="B9" s="72"/>
      <c r="C9" s="72"/>
      <c r="D9" s="72"/>
      <c r="E9" s="72"/>
    </row>
    <row r="10" spans="1:5" ht="27" customHeight="1" x14ac:dyDescent="0.25">
      <c r="A10" s="74" t="s">
        <v>12</v>
      </c>
      <c r="B10" s="75"/>
      <c r="C10" s="75"/>
      <c r="D10" s="75"/>
      <c r="E10" s="75"/>
    </row>
    <row r="11" spans="1:5" ht="30.75" customHeight="1" x14ac:dyDescent="0.25">
      <c r="A11" s="72" t="s">
        <v>43</v>
      </c>
      <c r="B11" s="72"/>
      <c r="C11" s="72"/>
      <c r="D11" s="72"/>
      <c r="E11" s="72"/>
    </row>
    <row r="12" spans="1:5" x14ac:dyDescent="0.25">
      <c r="A12" s="66" t="s">
        <v>13</v>
      </c>
      <c r="B12" s="67"/>
      <c r="C12" s="67"/>
      <c r="D12" s="67"/>
      <c r="E12" s="67"/>
    </row>
    <row r="13" spans="1:5" x14ac:dyDescent="0.25">
      <c r="A13" s="72" t="s">
        <v>21</v>
      </c>
      <c r="B13" s="72"/>
      <c r="C13" s="72"/>
      <c r="D13" s="72"/>
      <c r="E13" s="72"/>
    </row>
    <row r="14" spans="1:5" ht="11.25" customHeight="1" x14ac:dyDescent="0.25">
      <c r="A14" s="66" t="s">
        <v>2</v>
      </c>
      <c r="B14" s="67"/>
      <c r="C14" s="67"/>
      <c r="D14" s="67"/>
      <c r="E14" s="67"/>
    </row>
    <row r="15" spans="1:5" x14ac:dyDescent="0.25">
      <c r="A15" s="72" t="s">
        <v>51</v>
      </c>
      <c r="B15" s="72"/>
      <c r="C15" s="72"/>
      <c r="D15" s="72"/>
      <c r="E15" s="72"/>
    </row>
    <row r="16" spans="1:5" ht="13.9" customHeight="1" x14ac:dyDescent="0.25">
      <c r="A16" s="66" t="s">
        <v>14</v>
      </c>
      <c r="B16" s="67"/>
      <c r="C16" s="67"/>
      <c r="D16" s="67"/>
      <c r="E16" s="67"/>
    </row>
    <row r="17" spans="1:9" ht="30.75" customHeight="1" x14ac:dyDescent="0.25">
      <c r="A17" s="72" t="s">
        <v>15</v>
      </c>
      <c r="B17" s="72"/>
      <c r="C17" s="72"/>
      <c r="D17" s="72"/>
      <c r="E17" s="72"/>
    </row>
    <row r="18" spans="1:9" ht="61.9" customHeight="1" x14ac:dyDescent="0.25">
      <c r="A18" s="72" t="s">
        <v>22</v>
      </c>
      <c r="B18" s="72"/>
      <c r="C18" s="72"/>
      <c r="D18" s="72"/>
      <c r="E18" s="72"/>
    </row>
    <row r="19" spans="1:9" ht="32.450000000000003" customHeight="1" x14ac:dyDescent="0.25">
      <c r="A19" s="77" t="s">
        <v>23</v>
      </c>
      <c r="B19" s="77"/>
      <c r="C19" s="77"/>
      <c r="D19" s="77"/>
      <c r="E19" s="77"/>
    </row>
    <row r="20" spans="1:9" x14ac:dyDescent="0.25">
      <c r="A20" s="77"/>
      <c r="B20" s="77"/>
      <c r="C20" s="77"/>
      <c r="D20" s="77"/>
      <c r="E20" s="77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0" t="s">
        <v>40</v>
      </c>
      <c r="B22" s="6" t="s">
        <v>38</v>
      </c>
      <c r="C22" s="3" t="s">
        <v>4</v>
      </c>
      <c r="D22" s="3">
        <v>24.32</v>
      </c>
      <c r="E22" s="12">
        <f>D22*F20*G20</f>
        <v>86034.432000000001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6.51</v>
      </c>
      <c r="E23" s="12">
        <f>D23*F20*G20</f>
        <v>23029.775999999998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2" t="s">
        <v>37</v>
      </c>
      <c r="C25" s="3" t="s">
        <v>25</v>
      </c>
      <c r="D25" s="3"/>
      <c r="E25" s="12">
        <v>0</v>
      </c>
      <c r="F25" s="23"/>
      <c r="G25" s="24"/>
      <c r="I25" s="22"/>
    </row>
    <row r="26" spans="1:9" x14ac:dyDescent="0.25">
      <c r="A26" s="5" t="s">
        <v>46</v>
      </c>
      <c r="B26" s="32" t="s">
        <v>37</v>
      </c>
      <c r="C26" s="3" t="s">
        <v>25</v>
      </c>
      <c r="D26" s="3"/>
      <c r="E26" s="12">
        <v>0</v>
      </c>
      <c r="F26" s="23"/>
      <c r="G26" s="24"/>
      <c r="I26" s="22"/>
    </row>
    <row r="27" spans="1:9" x14ac:dyDescent="0.25">
      <c r="A27" s="5" t="s">
        <v>47</v>
      </c>
      <c r="B27" s="32" t="s">
        <v>37</v>
      </c>
      <c r="C27" s="3" t="s">
        <v>25</v>
      </c>
      <c r="D27" s="3"/>
      <c r="E27" s="12">
        <v>2298.87</v>
      </c>
      <c r="F27" s="23"/>
      <c r="G27" s="24"/>
      <c r="I27" s="22"/>
    </row>
    <row r="28" spans="1:9" x14ac:dyDescent="0.25">
      <c r="A28" s="5" t="s">
        <v>48</v>
      </c>
      <c r="B28" s="32" t="s">
        <v>37</v>
      </c>
      <c r="C28" s="3" t="s">
        <v>25</v>
      </c>
      <c r="D28" s="3"/>
      <c r="E28" s="12">
        <v>0</v>
      </c>
      <c r="F28" s="23"/>
      <c r="G28" s="24"/>
      <c r="I28" s="22"/>
    </row>
    <row r="29" spans="1:9" x14ac:dyDescent="0.25">
      <c r="A29" s="29" t="s">
        <v>35</v>
      </c>
      <c r="B29" s="32" t="s">
        <v>37</v>
      </c>
      <c r="C29" s="11" t="s">
        <v>25</v>
      </c>
      <c r="D29" s="11"/>
      <c r="E29" s="12">
        <v>8273.14</v>
      </c>
      <c r="F29" s="23"/>
      <c r="G29" s="24"/>
      <c r="I29" s="22"/>
    </row>
    <row r="30" spans="1:9" x14ac:dyDescent="0.25">
      <c r="A30" s="56" t="s">
        <v>87</v>
      </c>
      <c r="B30" s="32" t="s">
        <v>37</v>
      </c>
      <c r="C30" s="11" t="s">
        <v>25</v>
      </c>
      <c r="D30" s="11"/>
      <c r="E30" s="12">
        <v>42000</v>
      </c>
      <c r="F30" s="23"/>
      <c r="G30" s="24"/>
      <c r="I30" s="22"/>
    </row>
    <row r="31" spans="1:9" ht="30" x14ac:dyDescent="0.25">
      <c r="A31" s="56" t="s">
        <v>88</v>
      </c>
      <c r="B31" s="32" t="s">
        <v>89</v>
      </c>
      <c r="C31" s="11" t="s">
        <v>90</v>
      </c>
      <c r="D31" s="11">
        <v>47</v>
      </c>
      <c r="E31" s="12">
        <f>D31*333.76</f>
        <v>15686.72</v>
      </c>
      <c r="F31" s="23"/>
      <c r="G31" s="24"/>
      <c r="I31" s="22"/>
    </row>
    <row r="32" spans="1:9" x14ac:dyDescent="0.25">
      <c r="A32" s="29"/>
      <c r="B32" s="32"/>
      <c r="C32" s="11"/>
      <c r="D32" s="11"/>
      <c r="E32" s="28"/>
      <c r="F32" s="23"/>
      <c r="G32" s="24"/>
      <c r="I32" s="22"/>
    </row>
    <row r="33" spans="1:8" s="17" customFormat="1" x14ac:dyDescent="0.25">
      <c r="A33" s="7" t="s">
        <v>26</v>
      </c>
      <c r="B33" s="8"/>
      <c r="C33" s="9"/>
      <c r="D33" s="9"/>
      <c r="E33" s="13">
        <f>SUM(E22:E32)</f>
        <v>177322.93799999999</v>
      </c>
      <c r="F33" s="25"/>
      <c r="G33" s="24"/>
    </row>
    <row r="34" spans="1:8" s="17" customFormat="1" x14ac:dyDescent="0.25">
      <c r="A34" s="2"/>
      <c r="B34" s="2"/>
      <c r="C34" s="2"/>
      <c r="D34" s="2"/>
      <c r="F34" s="25"/>
      <c r="G34" s="24"/>
    </row>
    <row r="35" spans="1:8" s="10" customFormat="1" ht="29.25" customHeight="1" x14ac:dyDescent="0.25">
      <c r="A35" s="78" t="s">
        <v>91</v>
      </c>
      <c r="B35" s="78"/>
      <c r="C35" s="78"/>
      <c r="D35" s="78"/>
      <c r="E35" s="78"/>
      <c r="G35" s="24"/>
    </row>
    <row r="36" spans="1:8" ht="33" customHeight="1" x14ac:dyDescent="0.25">
      <c r="A36" s="72" t="s">
        <v>19</v>
      </c>
      <c r="B36" s="72"/>
      <c r="C36" s="72"/>
      <c r="D36" s="72"/>
      <c r="E36" s="72"/>
    </row>
    <row r="37" spans="1:8" ht="19.5" customHeight="1" x14ac:dyDescent="0.25">
      <c r="A37" s="72" t="s">
        <v>18</v>
      </c>
      <c r="B37" s="72"/>
      <c r="C37" s="72"/>
      <c r="D37" s="72"/>
      <c r="E37" s="72"/>
    </row>
    <row r="38" spans="1:8" ht="29.25" customHeight="1" x14ac:dyDescent="0.25">
      <c r="A38" s="72" t="s">
        <v>27</v>
      </c>
      <c r="B38" s="72"/>
      <c r="C38" s="72"/>
      <c r="D38" s="72"/>
      <c r="E38" s="72"/>
    </row>
    <row r="39" spans="1:8" x14ac:dyDescent="0.25">
      <c r="A39" s="72" t="s">
        <v>16</v>
      </c>
      <c r="B39" s="72"/>
      <c r="C39" s="72"/>
      <c r="D39" s="72"/>
      <c r="E39" s="72"/>
    </row>
    <row r="40" spans="1:8" ht="29.25" customHeight="1" x14ac:dyDescent="0.25">
      <c r="A40" s="76" t="s">
        <v>5</v>
      </c>
      <c r="B40" s="76"/>
      <c r="C40" s="76"/>
      <c r="D40" s="76"/>
      <c r="E40" s="76"/>
      <c r="F40" s="10"/>
      <c r="G40" s="10"/>
      <c r="H40" s="18"/>
    </row>
    <row r="41" spans="1:8" x14ac:dyDescent="0.25">
      <c r="A41" s="72" t="s">
        <v>16</v>
      </c>
      <c r="B41" s="72"/>
      <c r="C41" s="72"/>
      <c r="D41" s="72"/>
      <c r="E41" s="72"/>
    </row>
    <row r="42" spans="1:8" ht="13.9" customHeight="1" x14ac:dyDescent="0.25">
      <c r="A42" s="79" t="s">
        <v>52</v>
      </c>
      <c r="B42" s="79"/>
      <c r="C42" s="79"/>
      <c r="D42" s="79"/>
      <c r="E42" s="14"/>
    </row>
    <row r="43" spans="1:8" x14ac:dyDescent="0.25">
      <c r="B43" s="80" t="s">
        <v>17</v>
      </c>
      <c r="C43" s="80"/>
      <c r="D43" s="80"/>
      <c r="E43" s="15" t="s">
        <v>6</v>
      </c>
    </row>
    <row r="44" spans="1:8" x14ac:dyDescent="0.25">
      <c r="A44" s="35"/>
      <c r="B44" s="35"/>
      <c r="C44" s="35"/>
      <c r="D44" s="35"/>
      <c r="E44" s="16"/>
    </row>
    <row r="45" spans="1:8" ht="13.9" customHeight="1" x14ac:dyDescent="0.25">
      <c r="A45" s="81" t="s">
        <v>44</v>
      </c>
      <c r="B45" s="81"/>
      <c r="C45" s="81"/>
      <c r="D45" s="81"/>
      <c r="E45" s="14"/>
    </row>
    <row r="46" spans="1:8" x14ac:dyDescent="0.25">
      <c r="B46" s="80" t="s">
        <v>17</v>
      </c>
      <c r="C46" s="80"/>
      <c r="D46" s="80"/>
      <c r="E46" s="15" t="s">
        <v>6</v>
      </c>
    </row>
    <row r="48" spans="1:8" x14ac:dyDescent="0.25">
      <c r="A48" s="26" t="s">
        <v>31</v>
      </c>
    </row>
    <row r="49" spans="1:5" x14ac:dyDescent="0.25">
      <c r="A49" s="10" t="s">
        <v>28</v>
      </c>
      <c r="E49" s="2"/>
    </row>
    <row r="50" spans="1:5" x14ac:dyDescent="0.25">
      <c r="A50" s="2" t="s">
        <v>39</v>
      </c>
      <c r="B50" s="21">
        <v>-3728.86</v>
      </c>
      <c r="E50" s="2"/>
    </row>
    <row r="51" spans="1:5" x14ac:dyDescent="0.25">
      <c r="A51" s="2" t="s">
        <v>92</v>
      </c>
      <c r="B51" s="20"/>
      <c r="E51" s="2"/>
    </row>
    <row r="52" spans="1:5" x14ac:dyDescent="0.25">
      <c r="A52" s="2" t="s">
        <v>33</v>
      </c>
      <c r="B52" s="20">
        <v>114229.65</v>
      </c>
      <c r="E52" s="2"/>
    </row>
    <row r="53" spans="1:5" ht="18.600000000000001" customHeight="1" x14ac:dyDescent="0.25">
      <c r="A53" s="2" t="s">
        <v>32</v>
      </c>
      <c r="B53" s="20">
        <f>E33</f>
        <v>177322.93799999999</v>
      </c>
      <c r="E53" s="2"/>
    </row>
    <row r="54" spans="1:5" x14ac:dyDescent="0.25">
      <c r="A54" s="19" t="s">
        <v>36</v>
      </c>
      <c r="B54" s="27">
        <f>B50+B52-B53</f>
        <v>-66822.148000000001</v>
      </c>
    </row>
    <row r="55" spans="1:5" x14ac:dyDescent="0.25">
      <c r="C55" s="22"/>
    </row>
    <row r="56" spans="1:5" x14ac:dyDescent="0.25">
      <c r="B56" s="2">
        <v>-3728.86</v>
      </c>
    </row>
    <row r="57" spans="1:5" x14ac:dyDescent="0.25">
      <c r="B57" s="22"/>
    </row>
  </sheetData>
  <mergeCells count="29">
    <mergeCell ref="A41:E41"/>
    <mergeCell ref="A42:D42"/>
    <mergeCell ref="B43:D43"/>
    <mergeCell ref="A45:D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topLeftCell="A2" zoomScaleSheetLayoutView="100" workbookViewId="0">
      <selection activeCell="B26" sqref="B26"/>
    </sheetView>
  </sheetViews>
  <sheetFormatPr defaultRowHeight="15" x14ac:dyDescent="0.25"/>
  <cols>
    <col min="1" max="1" width="10.5703125" customWidth="1"/>
    <col min="2" max="2" width="60.140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83" t="s">
        <v>53</v>
      </c>
      <c r="B1" s="83"/>
      <c r="C1" s="83"/>
      <c r="D1" s="37"/>
    </row>
    <row r="2" spans="1:6" ht="15.75" x14ac:dyDescent="0.25">
      <c r="A2" s="84" t="s">
        <v>54</v>
      </c>
      <c r="B2" s="84"/>
      <c r="C2" s="84"/>
      <c r="D2" s="38"/>
    </row>
    <row r="3" spans="1:6" ht="15.75" x14ac:dyDescent="0.25">
      <c r="A3" s="84" t="s">
        <v>74</v>
      </c>
      <c r="B3" s="84"/>
      <c r="C3" s="84"/>
      <c r="D3" s="38"/>
    </row>
    <row r="4" spans="1:6" ht="15.75" x14ac:dyDescent="0.25">
      <c r="A4" s="83" t="s">
        <v>73</v>
      </c>
      <c r="B4" s="83"/>
      <c r="C4" s="83"/>
      <c r="D4" s="37"/>
      <c r="E4" s="5"/>
      <c r="F4" s="39"/>
    </row>
    <row r="5" spans="1:6" ht="15.75" x14ac:dyDescent="0.25">
      <c r="A5" s="85"/>
      <c r="B5" s="85"/>
      <c r="C5" s="85"/>
      <c r="D5" s="1"/>
      <c r="E5" s="5"/>
      <c r="F5" s="39"/>
    </row>
    <row r="6" spans="1:6" ht="15.75" x14ac:dyDescent="0.25">
      <c r="A6" s="38"/>
      <c r="B6" s="40" t="s">
        <v>55</v>
      </c>
      <c r="C6" s="41" t="e">
        <f>#REF!</f>
        <v>#REF!</v>
      </c>
      <c r="D6" s="42"/>
      <c r="E6" s="5"/>
      <c r="F6" s="39"/>
    </row>
    <row r="7" spans="1:6" ht="15.75" x14ac:dyDescent="0.25">
      <c r="A7" s="43" t="s">
        <v>56</v>
      </c>
      <c r="B7" s="40" t="s">
        <v>76</v>
      </c>
      <c r="C7" s="41"/>
      <c r="D7" s="42"/>
      <c r="E7" s="5"/>
      <c r="F7" s="39"/>
    </row>
    <row r="8" spans="1:6" ht="15.75" x14ac:dyDescent="0.25">
      <c r="A8" s="38"/>
      <c r="B8" s="44" t="s">
        <v>57</v>
      </c>
      <c r="C8" s="41"/>
      <c r="D8" s="42"/>
    </row>
    <row r="9" spans="1:6" ht="15.75" x14ac:dyDescent="0.25">
      <c r="A9" s="38"/>
      <c r="B9" s="5" t="s">
        <v>80</v>
      </c>
      <c r="C9" s="41"/>
      <c r="D9" s="42"/>
    </row>
    <row r="10" spans="1:6" ht="15.75" x14ac:dyDescent="0.25">
      <c r="A10" s="38"/>
      <c r="B10" s="5" t="s">
        <v>78</v>
      </c>
      <c r="C10" s="41"/>
      <c r="D10" s="42"/>
    </row>
    <row r="11" spans="1:6" ht="15.75" x14ac:dyDescent="0.25">
      <c r="A11" s="38"/>
      <c r="B11" s="5" t="s">
        <v>77</v>
      </c>
      <c r="C11" s="41"/>
      <c r="D11" s="42"/>
    </row>
    <row r="12" spans="1:6" ht="15.75" x14ac:dyDescent="0.25">
      <c r="A12" s="38"/>
      <c r="B12" s="5" t="s">
        <v>79</v>
      </c>
      <c r="C12" s="41"/>
      <c r="D12" s="42"/>
    </row>
    <row r="13" spans="1:6" ht="15.75" x14ac:dyDescent="0.25">
      <c r="B13" s="45" t="s">
        <v>58</v>
      </c>
      <c r="C13" s="46" t="e">
        <f>#REF!+#REF!+#REF!+'1кв'!B52</f>
        <v>#REF!</v>
      </c>
      <c r="D13" s="47"/>
    </row>
    <row r="14" spans="1:6" ht="15.75" x14ac:dyDescent="0.25">
      <c r="B14" s="45" t="s">
        <v>41</v>
      </c>
      <c r="C14" s="46" t="e">
        <f>#REF!+#REF!+#REF!</f>
        <v>#REF!</v>
      </c>
      <c r="D14" s="47"/>
    </row>
    <row r="15" spans="1:6" ht="15.75" x14ac:dyDescent="0.25">
      <c r="A15" s="48"/>
      <c r="B15" s="45" t="s">
        <v>59</v>
      </c>
      <c r="C15" s="49" t="e">
        <f>SUM(C13:C14)</f>
        <v>#REF!</v>
      </c>
      <c r="D15" s="42"/>
    </row>
    <row r="16" spans="1:6" ht="15.75" x14ac:dyDescent="0.25">
      <c r="A16" s="1"/>
      <c r="B16" s="82"/>
      <c r="C16" s="82"/>
      <c r="D16" s="50"/>
    </row>
    <row r="17" spans="1:5" ht="15.75" x14ac:dyDescent="0.25">
      <c r="A17" s="51" t="s">
        <v>60</v>
      </c>
      <c r="B17" s="30" t="s">
        <v>40</v>
      </c>
      <c r="C17" s="52" t="e">
        <f>#REF!+#REF!+#REF!+'1кв'!E22</f>
        <v>#REF!</v>
      </c>
      <c r="D17" s="50"/>
    </row>
    <row r="18" spans="1:5" ht="15.75" x14ac:dyDescent="0.25">
      <c r="A18" s="51"/>
      <c r="B18" s="53" t="s">
        <v>34</v>
      </c>
      <c r="C18" s="52" t="e">
        <f>#REF!+#REF!+#REF!+'1кв'!E23</f>
        <v>#REF!</v>
      </c>
      <c r="D18" s="50"/>
    </row>
    <row r="19" spans="1:5" ht="15.75" x14ac:dyDescent="0.25">
      <c r="A19" s="51"/>
      <c r="B19" s="5" t="s">
        <v>49</v>
      </c>
      <c r="C19" s="52" t="e">
        <f>#REF!+#REF!+#REF!+'1кв'!E24</f>
        <v>#REF!</v>
      </c>
      <c r="D19" s="50"/>
    </row>
    <row r="20" spans="1:5" ht="15.75" x14ac:dyDescent="0.25">
      <c r="A20" s="51"/>
      <c r="B20" s="5" t="s">
        <v>45</v>
      </c>
      <c r="C20" s="52" t="e">
        <f>#REF!+#REF!+#REF!+'1кв'!E25</f>
        <v>#REF!</v>
      </c>
      <c r="D20" s="50"/>
    </row>
    <row r="21" spans="1:5" ht="15.75" x14ac:dyDescent="0.25">
      <c r="A21" s="51"/>
      <c r="B21" s="5" t="s">
        <v>46</v>
      </c>
      <c r="C21" s="52" t="e">
        <f>#REF!+#REF!+#REF!+'1кв'!E26</f>
        <v>#REF!</v>
      </c>
      <c r="D21" s="50"/>
    </row>
    <row r="22" spans="1:5" ht="15.75" x14ac:dyDescent="0.25">
      <c r="A22" s="51"/>
      <c r="B22" s="5" t="s">
        <v>47</v>
      </c>
      <c r="C22" s="52" t="e">
        <f>#REF!+#REF!+#REF!+'1кв'!E27</f>
        <v>#REF!</v>
      </c>
      <c r="D22" s="50"/>
    </row>
    <row r="23" spans="1:5" ht="15.75" x14ac:dyDescent="0.25">
      <c r="A23" s="51"/>
      <c r="B23" s="5" t="s">
        <v>48</v>
      </c>
      <c r="C23" s="52" t="e">
        <f>#REF!+#REF!+#REF!+'1кв'!E28</f>
        <v>#REF!</v>
      </c>
      <c r="D23" s="50"/>
    </row>
    <row r="24" spans="1:5" ht="15.75" x14ac:dyDescent="0.25">
      <c r="A24" s="1"/>
      <c r="B24" s="5" t="s">
        <v>61</v>
      </c>
      <c r="C24" s="52" t="e">
        <f>#REF!+#REF!+#REF!+'1кв'!E29</f>
        <v>#REF!</v>
      </c>
      <c r="D24" s="50"/>
      <c r="E24" s="39"/>
    </row>
    <row r="25" spans="1:5" ht="15.75" x14ac:dyDescent="0.25">
      <c r="A25" s="51"/>
      <c r="B25" s="54" t="s">
        <v>84</v>
      </c>
      <c r="C25" s="52">
        <v>0</v>
      </c>
      <c r="D25" s="50"/>
    </row>
    <row r="26" spans="1:5" ht="15.75" x14ac:dyDescent="0.25">
      <c r="A26" s="51"/>
      <c r="B26" s="55" t="s">
        <v>62</v>
      </c>
      <c r="C26" s="52" t="e">
        <f>SUM(C27:C30)</f>
        <v>#REF!</v>
      </c>
      <c r="D26" s="50"/>
    </row>
    <row r="27" spans="1:5" ht="15.75" x14ac:dyDescent="0.25">
      <c r="A27" s="51"/>
      <c r="B27" s="44" t="s">
        <v>57</v>
      </c>
      <c r="C27" s="52"/>
      <c r="D27" s="50"/>
    </row>
    <row r="28" spans="1:5" ht="15.75" x14ac:dyDescent="0.25">
      <c r="A28" s="51"/>
      <c r="B28" s="56" t="s">
        <v>81</v>
      </c>
      <c r="C28" s="52" t="e">
        <f>#REF!</f>
        <v>#REF!</v>
      </c>
      <c r="D28" s="50"/>
    </row>
    <row r="29" spans="1:5" ht="15.75" x14ac:dyDescent="0.25">
      <c r="A29" s="51"/>
      <c r="B29" s="56" t="s">
        <v>82</v>
      </c>
      <c r="C29" s="52" t="e">
        <f>#REF!</f>
        <v>#REF!</v>
      </c>
      <c r="D29" s="50"/>
    </row>
    <row r="30" spans="1:5" ht="15.75" x14ac:dyDescent="0.25">
      <c r="A30" s="51"/>
      <c r="B30" s="56" t="s">
        <v>83</v>
      </c>
      <c r="C30" s="52">
        <f>'1кв'!E30</f>
        <v>42000</v>
      </c>
      <c r="D30" s="50"/>
    </row>
    <row r="31" spans="1:5" ht="15.75" x14ac:dyDescent="0.25">
      <c r="A31" s="51"/>
      <c r="B31" s="56"/>
      <c r="C31" s="52"/>
      <c r="D31" s="50"/>
    </row>
    <row r="32" spans="1:5" ht="15.75" x14ac:dyDescent="0.25">
      <c r="A32" s="1"/>
      <c r="B32" s="57" t="s">
        <v>63</v>
      </c>
      <c r="C32" s="58" t="e">
        <f>SUM(C17:C26)</f>
        <v>#REF!</v>
      </c>
      <c r="D32" s="50"/>
      <c r="E32" s="39"/>
    </row>
    <row r="33" spans="1:4" ht="15.75" x14ac:dyDescent="0.25">
      <c r="A33" s="1"/>
      <c r="B33" s="59" t="s">
        <v>64</v>
      </c>
      <c r="C33" s="60" t="e">
        <f>C6+C15-C32</f>
        <v>#REF!</v>
      </c>
      <c r="D33" s="50"/>
    </row>
    <row r="34" spans="1:4" ht="15.75" x14ac:dyDescent="0.25">
      <c r="A34" s="1"/>
      <c r="B34" s="43"/>
      <c r="C34" s="43"/>
      <c r="D34" s="50"/>
    </row>
    <row r="35" spans="1:4" ht="15.75" x14ac:dyDescent="0.25">
      <c r="A35" s="1"/>
      <c r="B35" s="61" t="s">
        <v>65</v>
      </c>
      <c r="C35" s="61"/>
      <c r="D35" s="50"/>
    </row>
    <row r="36" spans="1:4" ht="15.75" x14ac:dyDescent="0.25">
      <c r="A36" s="1"/>
      <c r="B36" s="61" t="s">
        <v>75</v>
      </c>
      <c r="C36" s="62">
        <v>209061.7</v>
      </c>
      <c r="D36" s="50"/>
    </row>
    <row r="37" spans="1:4" ht="15.75" x14ac:dyDescent="0.25">
      <c r="A37" s="1"/>
      <c r="B37" s="63" t="s">
        <v>66</v>
      </c>
      <c r="C37" s="64">
        <v>269921.64</v>
      </c>
      <c r="D37" s="50"/>
    </row>
    <row r="38" spans="1:4" ht="15.75" x14ac:dyDescent="0.25">
      <c r="A38" s="1"/>
      <c r="B38" s="61" t="s">
        <v>67</v>
      </c>
      <c r="C38" s="65">
        <f>C37-C36</f>
        <v>60859.94</v>
      </c>
      <c r="D38" s="50"/>
    </row>
    <row r="39" spans="1:4" ht="15.75" x14ac:dyDescent="0.25">
      <c r="A39" s="1"/>
      <c r="B39" s="43"/>
      <c r="C39" s="43"/>
      <c r="D39" s="50"/>
    </row>
    <row r="40" spans="1:4" ht="15.75" x14ac:dyDescent="0.25">
      <c r="A40" s="1"/>
      <c r="B40" s="43"/>
      <c r="C40" s="43"/>
      <c r="D40" s="50"/>
    </row>
    <row r="41" spans="1:4" ht="15.75" x14ac:dyDescent="0.25">
      <c r="A41" s="1" t="s">
        <v>68</v>
      </c>
      <c r="B41" s="43" t="s">
        <v>69</v>
      </c>
      <c r="C41" s="43"/>
      <c r="D41" s="50"/>
    </row>
    <row r="42" spans="1:4" ht="15.75" x14ac:dyDescent="0.25">
      <c r="A42" s="1"/>
      <c r="B42" s="43" t="s">
        <v>70</v>
      </c>
      <c r="C42" s="43"/>
      <c r="D42" s="50"/>
    </row>
    <row r="43" spans="1:4" ht="15.75" x14ac:dyDescent="0.25">
      <c r="A43" s="1"/>
      <c r="B43" s="43" t="s">
        <v>71</v>
      </c>
      <c r="C43" s="43"/>
      <c r="D43" s="50"/>
    </row>
    <row r="44" spans="1:4" ht="15.75" x14ac:dyDescent="0.25">
      <c r="A44" s="1"/>
      <c r="B44" s="43"/>
      <c r="C44" s="43"/>
      <c r="D44" s="50"/>
    </row>
    <row r="45" spans="1:4" ht="15.75" x14ac:dyDescent="0.25">
      <c r="A45" s="1"/>
      <c r="B45" s="43"/>
      <c r="C45" s="43"/>
      <c r="D45" s="50"/>
    </row>
    <row r="46" spans="1:4" ht="15.75" x14ac:dyDescent="0.25">
      <c r="A46" s="1"/>
      <c r="B46" s="43" t="s">
        <v>72</v>
      </c>
      <c r="C46" s="43"/>
      <c r="D46" s="50"/>
    </row>
    <row r="47" spans="1:4" ht="15.75" x14ac:dyDescent="0.25">
      <c r="A47" s="1"/>
      <c r="B47" s="43"/>
      <c r="C47" s="43"/>
      <c r="D47" s="50"/>
    </row>
    <row r="48" spans="1:4" ht="15.75" x14ac:dyDescent="0.25">
      <c r="A48" s="1"/>
      <c r="B48" s="43"/>
      <c r="C48" s="43"/>
      <c r="D48" s="50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2025-04-22T12:10:47Z</dcterms:modified>
</cp:coreProperties>
</file>